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995" windowHeight="8700" activeTab="0"/>
  </bookViews>
  <sheets>
    <sheet name="17.03.2014" sheetId="1" r:id="rId1"/>
  </sheets>
  <definedNames/>
  <calcPr fullCalcOnLoad="1"/>
</workbook>
</file>

<file path=xl/sharedStrings.xml><?xml version="1.0" encoding="utf-8"?>
<sst xmlns="http://schemas.openxmlformats.org/spreadsheetml/2006/main" count="97" uniqueCount="96">
  <si>
    <t>ПЕРЕЛІК</t>
  </si>
  <si>
    <t>№ з/п</t>
  </si>
  <si>
    <t>№ Дії Програми соціально-економічного та культурного розвитку</t>
  </si>
  <si>
    <t>Назва доходів та заходів</t>
  </si>
  <si>
    <t>№ дії Програми соціально-екон. та культ. розвитку</t>
  </si>
  <si>
    <t>КЕКВ</t>
  </si>
  <si>
    <t>План на рік, тис. грн.</t>
  </si>
  <si>
    <t>Відсоток виконання</t>
  </si>
  <si>
    <t>ДОХОДИ</t>
  </si>
  <si>
    <t>Інші надходження до фонду охорони навколишнього природного середовища (код 24062100, 24061600)</t>
  </si>
  <si>
    <t>Екологічний податок  (код 19010000, 19050000)</t>
  </si>
  <si>
    <t>Всього доходів</t>
  </si>
  <si>
    <t>РАЗОМ РЕСУРС, що спрямовується на видатки</t>
  </si>
  <si>
    <t>Розміщено на депозиті</t>
  </si>
  <si>
    <t xml:space="preserve">Залишок коштів на рахунку </t>
  </si>
  <si>
    <t>ВИДАТКИ</t>
  </si>
  <si>
    <t>I</t>
  </si>
  <si>
    <t>Охорона та раціональне використання природних ресурсів (КТКВ 240601)</t>
  </si>
  <si>
    <t>1.1</t>
  </si>
  <si>
    <t xml:space="preserve">Проведення аналітичного контролю за станом забруднення атмосферного повітря на трьох стаціонарних постах </t>
  </si>
  <si>
    <t>1.2</t>
  </si>
  <si>
    <t>1.3</t>
  </si>
  <si>
    <t>1.5.3.13</t>
  </si>
  <si>
    <t>1.4</t>
  </si>
  <si>
    <t>1.5</t>
  </si>
  <si>
    <t xml:space="preserve">Проведення заходів по боротьбі зі шкідниками на зелених насадженнях </t>
  </si>
  <si>
    <t>1.6</t>
  </si>
  <si>
    <t>Проведення робіт по боротьбі з амброзією (косіння, механічні та агрохімічні заходи по знищенню амброзії)</t>
  </si>
  <si>
    <t>1.9.1.2</t>
  </si>
  <si>
    <t>1.7</t>
  </si>
  <si>
    <t>1.8</t>
  </si>
  <si>
    <t>1.9</t>
  </si>
  <si>
    <t>1.5.2.9</t>
  </si>
  <si>
    <t>1.5.2.2</t>
  </si>
  <si>
    <t>1.10</t>
  </si>
  <si>
    <t>1.9.2.2</t>
  </si>
  <si>
    <t>1.11</t>
  </si>
  <si>
    <t>1.5.2.11</t>
  </si>
  <si>
    <t>1.12</t>
  </si>
  <si>
    <t>1.13</t>
  </si>
  <si>
    <t>1.14</t>
  </si>
  <si>
    <t>II</t>
  </si>
  <si>
    <t>Утилізація відходів (КТКВ 240602)</t>
  </si>
  <si>
    <t>2.1</t>
  </si>
  <si>
    <t>2.2</t>
  </si>
  <si>
    <t>2.3</t>
  </si>
  <si>
    <t>2.4</t>
  </si>
  <si>
    <t>2.5</t>
  </si>
  <si>
    <t>Ліквідація стихійних сміттєзвалищ</t>
  </si>
  <si>
    <t>2.6</t>
  </si>
  <si>
    <t>III</t>
  </si>
  <si>
    <t>Інша діяльність у сфері охорони навколишнього природного середовища                    (КТКВ 240604)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</si>
  <si>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</si>
  <si>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</t>
  </si>
  <si>
    <t>IV</t>
  </si>
  <si>
    <t>Збереження природно-заповідного фонду (КТКВ 240605)</t>
  </si>
  <si>
    <t>4.1</t>
  </si>
  <si>
    <t>4.2</t>
  </si>
  <si>
    <t>4.3</t>
  </si>
  <si>
    <t>4.4</t>
  </si>
  <si>
    <t>4.5</t>
  </si>
  <si>
    <t>ВСЬОГО ВИДАТКІВ</t>
  </si>
  <si>
    <t xml:space="preserve"> * -  надходження в частині доходів</t>
  </si>
  <si>
    <t>** - профінансовано в частині видатків</t>
  </si>
  <si>
    <t xml:space="preserve"> природоохоронних заходів, які фінансуються за рахунок міського цільового фонду охорони  навколишнього природного середовища в 2014році</t>
  </si>
  <si>
    <t xml:space="preserve">Залишок коштів станом на 01.01.2014, що спрямовується на видатки </t>
  </si>
  <si>
    <t>Ліквідація наслідків буреломів, прибирання вітровальних дерев, вивіз, утилізація та видалення пнів ( в т. ч. кредиторська заборгованість 368,25 тис.грн.)</t>
  </si>
  <si>
    <t xml:space="preserve"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зонта лісів міста, парків, скверів, відновлення газонів </t>
  </si>
  <si>
    <t>Проведення робіт по боротьбі з омелою (обрізка гілля ураженого омелою; знесення дерев, уражених омелою)</t>
  </si>
  <si>
    <t>Розробка проектно-кошторисної документації "Будівництво мереж зливової каналізації від накопичувального басейну по вул.Конєва до існуючих мереж"</t>
  </si>
  <si>
    <t>Розробка проектно-кошторисної документації з будівництва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</t>
  </si>
  <si>
    <t>Розробка проектно-кошторисної документації "Будівництво очисних споруд на витоку зливових вод з колектора глибокого залягання по вул. Крилова"</t>
  </si>
  <si>
    <t>Капітальний ремонт зливової каналізації по вул. Чорновола (між бул.Шевченка та вул. Гоголя, між вул.Чайковського та вул.Чіковані)</t>
  </si>
  <si>
    <t>Будівництво об’єктів зливової каналізації по вул. Смілянській від накопичувальних басейнів (між вул. Хоменка та вул. Вернигори, між вул. Крупської та вул. Вернигори) до перехрестя з вул. Леніна і по вул. Оборонній від військової частини до перехрестя з ву</t>
  </si>
  <si>
    <t xml:space="preserve">Будівництво мереж зливової каналізації від накопичувального басейну по вул.Конєва до існуючих мереж </t>
  </si>
  <si>
    <t xml:space="preserve">Будівництво очисних споруд на витоку зливових вод з колектора глибокого залягання по вул. Крилова </t>
  </si>
  <si>
    <t>Будівництво водопонижуючої станції в м-ні "Дахнівський" вул. Рокосовського, вул. Ткаліча, вул. Кузнєцова</t>
  </si>
  <si>
    <t>1.15</t>
  </si>
  <si>
    <t>Очищення накопичувальних басейнів по пров. Фурманова, по вул. Вернигори, 22, по провулку Чапаєва та навпроти житлового будинку по вул. Смілянська, 100</t>
  </si>
  <si>
    <t>Придбання пластикових контейнерів  для збору твердих побутових відходів (для приватного сектору) в т. ч. кредиторська заборгованість 424,320 тис. грн.</t>
  </si>
  <si>
    <t>Придбання урн для  збирання твердих побутових відходів</t>
  </si>
  <si>
    <t>Збір та утилізація небезпечних відходів ( в т.ч. кредиторська заборгованість 9,99994 тис. грн.)</t>
  </si>
  <si>
    <t>Придбання контейнерів для роздільного збирання твердих побутових відходів</t>
  </si>
  <si>
    <t xml:space="preserve">Забезпечення екологічно-безпечного збирання, зберігання, оброблення,утилізації відходів </t>
  </si>
  <si>
    <t>2.7</t>
  </si>
  <si>
    <t>3.2</t>
  </si>
  <si>
    <t xml:space="preserve">Видання поліграфічнох продукції з екологічної тематики </t>
  </si>
  <si>
    <t>Придбання лавочок для встановлення на території міста  (зелені зони), в т. ч. кредиторська заборгованість 16,0 тис.грн.</t>
  </si>
  <si>
    <t>Заходи по збереженню природно-заповідного фонду.</t>
  </si>
  <si>
    <t>Проведення протипожежних заходів на території ПЗФ</t>
  </si>
  <si>
    <t>Виготовлення проектів землеустрою щодо встановлення меж обєктів природно-заповідного фонду міста Черкаси</t>
  </si>
  <si>
    <t>Облаштування зони відпочинку - сквер "Водограй" (будівництво гідротехнічних та ін споруд, стежок)</t>
  </si>
  <si>
    <t>4.6</t>
  </si>
  <si>
    <t>Реконструкція системи водопостачання та водовідведення в парку "Перемога" (будівництво громадського туалету) (з ПКД)</t>
  </si>
  <si>
    <t xml:space="preserve"> грн.</t>
  </si>
  <si>
    <t>Надійшло* /   Профінансовано станом на17.03.2014**</t>
  </si>
</sst>
</file>

<file path=xl/styles.xml><?xml version="1.0" encoding="utf-8"?>
<styleSheet xmlns="http://schemas.openxmlformats.org/spreadsheetml/2006/main">
  <numFmts count="6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&quot;₴&quot;;\-#,##0&quot;₴&quot;"/>
    <numFmt numFmtId="191" formatCode="#,##0&quot;₴&quot;;[Red]\-#,##0&quot;₴&quot;"/>
    <numFmt numFmtId="192" formatCode="#,##0.00&quot;₴&quot;;\-#,##0.00&quot;₴&quot;"/>
    <numFmt numFmtId="193" formatCode="#,##0.00&quot;₴&quot;;[Red]\-#,##0.00&quot;₴&quot;"/>
    <numFmt numFmtId="194" formatCode="_-* #,##0&quot;₴&quot;_-;\-* #,##0&quot;₴&quot;_-;_-* &quot;-&quot;&quot;₴&quot;_-;_-@_-"/>
    <numFmt numFmtId="195" formatCode="_-* #,##0_₴_-;\-* #,##0_₴_-;_-* &quot;-&quot;_₴_-;_-@_-"/>
    <numFmt numFmtId="196" formatCode="_-* #,##0.00&quot;₴&quot;_-;\-* #,##0.00&quot;₴&quot;_-;_-* &quot;-&quot;??&quot;₴&quot;_-;_-@_-"/>
    <numFmt numFmtId="197" formatCode="_-* #,##0.00_₴_-;\-* #,##0.00_₴_-;_-* &quot;-&quot;??_₴_-;_-@_-"/>
    <numFmt numFmtId="198" formatCode="[$-422]d\ mmmm\ yyyy&quot; р.&quot;"/>
    <numFmt numFmtId="199" formatCode="_-* #,##0.0\ _г_р_н_._-;\-* #,##0.0\ _г_р_н_._-;_-* &quot;-&quot;??\ _г_р_н_._-;_-@_-"/>
    <numFmt numFmtId="200" formatCode="_-* #,##0\ _г_р_н_._-;\-* #,##0\ _г_р_н_._-;_-* &quot;-&quot;??\ _г_р_н_._-;_-@_-"/>
    <numFmt numFmtId="201" formatCode="#,##0.00_ ;\-#,##0.00\ "/>
    <numFmt numFmtId="202" formatCode="_-* #,##0.000\ _г_р_н_._-;\-* #,##0.000\ _г_р_н_._-;_-* &quot;-&quot;??\ _г_р_н_._-;_-@_-"/>
    <numFmt numFmtId="203" formatCode="_-* #,##0.0000\ _г_р_н_._-;\-* #,##0.0000\ _г_р_н_._-;_-* &quot;-&quot;??\ _г_р_н_._-;_-@_-"/>
    <numFmt numFmtId="204" formatCode="0.000"/>
    <numFmt numFmtId="205" formatCode="_-* #,##0.000\ _г_р_н_._-;\-* #,##0.000\ _г_р_н_._-;_-* &quot;-&quot;???\ _г_р_н_._-;_-@_-"/>
    <numFmt numFmtId="206" formatCode="#,##0.000_ ;\-#,##0.000\ "/>
    <numFmt numFmtId="207" formatCode="#,##0.000"/>
    <numFmt numFmtId="208" formatCode="0.00000"/>
    <numFmt numFmtId="209" formatCode="_-* #,##0.00000\ _г_р_н_._-;\-* #,##0.00000\ _г_р_н_._-;_-* &quot;-&quot;?????\ _г_р_н_._-;_-@_-"/>
    <numFmt numFmtId="210" formatCode="_-* #,##0.0000\ _г_р_н_._-;\-* #,##0.0000\ _г_р_н_._-;_-* &quot;-&quot;?????\ _г_р_н_._-;_-@_-"/>
    <numFmt numFmtId="211" formatCode="_-* #,##0.000\ _г_р_н_._-;\-* #,##0.000\ _г_р_н_._-;_-* &quot;-&quot;?????\ _г_р_н_._-;_-@_-"/>
    <numFmt numFmtId="212" formatCode="_-* #,##0.00\ _г_р_н_._-;\-* #,##0.00\ _г_р_н_._-;_-* &quot;-&quot;?????\ _г_р_н_._-;_-@_-"/>
    <numFmt numFmtId="213" formatCode="0.0000"/>
    <numFmt numFmtId="214" formatCode="_-* #,##0.00000\ _г_р_н_._-;\-* #,##0.00000\ _г_р_н_._-;_-* &quot;-&quot;??\ _г_р_н_._-;_-@_-"/>
    <numFmt numFmtId="215" formatCode="_-* #,##0.0\ _г_р_н_._-;\-* #,##0.0\ _г_р_н_._-;_-* &quot;-&quot;?????\ _г_р_н_._-;_-@_-"/>
    <numFmt numFmtId="216" formatCode="0.00_ ;\-0.00\ "/>
    <numFmt numFmtId="217" formatCode="#.##0.00"/>
    <numFmt numFmtId="218" formatCode="0.0%"/>
    <numFmt numFmtId="219" formatCode="#,##0.0000"/>
    <numFmt numFmtId="220" formatCode="#,##0.00000"/>
    <numFmt numFmtId="221" formatCode="#,##0.000000"/>
    <numFmt numFmtId="222" formatCode="#0.00"/>
  </numFmts>
  <fonts count="1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2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5" fillId="0" borderId="0" xfId="18" applyFont="1">
      <alignment/>
      <protection/>
    </xf>
    <xf numFmtId="0" fontId="6" fillId="0" borderId="0" xfId="0" applyFont="1" applyFill="1" applyAlignment="1">
      <alignment/>
    </xf>
    <xf numFmtId="0" fontId="6" fillId="0" borderId="0" xfId="18" applyFont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18" applyFont="1" applyAlignment="1">
      <alignment horizontal="center" wrapText="1"/>
      <protection/>
    </xf>
    <xf numFmtId="0" fontId="5" fillId="0" borderId="0" xfId="18" applyFont="1" applyBorder="1">
      <alignment/>
      <protection/>
    </xf>
    <xf numFmtId="0" fontId="9" fillId="0" borderId="1" xfId="18" applyFont="1" applyBorder="1" applyAlignment="1">
      <alignment horizontal="center" vertical="center"/>
      <protection/>
    </xf>
    <xf numFmtId="0" fontId="9" fillId="0" borderId="2" xfId="0" applyFont="1" applyBorder="1" applyAlignment="1">
      <alignment horizontal="center" vertical="center" wrapText="1"/>
    </xf>
    <xf numFmtId="0" fontId="9" fillId="0" borderId="2" xfId="18" applyFont="1" applyBorder="1" applyAlignment="1">
      <alignment horizontal="center" vertical="center"/>
      <protection/>
    </xf>
    <xf numFmtId="0" fontId="9" fillId="0" borderId="2" xfId="18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wrapText="1"/>
    </xf>
    <xf numFmtId="0" fontId="10" fillId="0" borderId="0" xfId="18" applyFont="1">
      <alignment/>
      <protection/>
    </xf>
    <xf numFmtId="0" fontId="11" fillId="2" borderId="4" xfId="18" applyFont="1" applyFill="1" applyBorder="1">
      <alignment/>
      <protection/>
    </xf>
    <xf numFmtId="0" fontId="11" fillId="2" borderId="5" xfId="18" applyFont="1" applyFill="1" applyBorder="1">
      <alignment/>
      <protection/>
    </xf>
    <xf numFmtId="0" fontId="8" fillId="2" borderId="6" xfId="0" applyFont="1" applyFill="1" applyBorder="1" applyAlignment="1">
      <alignment horizontal="center"/>
    </xf>
    <xf numFmtId="0" fontId="11" fillId="2" borderId="5" xfId="18" applyFont="1" applyFill="1" applyBorder="1" applyAlignment="1">
      <alignment horizontal="center"/>
      <protection/>
    </xf>
    <xf numFmtId="171" fontId="8" fillId="2" borderId="7" xfId="0" applyNumberFormat="1" applyFont="1" applyFill="1" applyBorder="1" applyAlignment="1">
      <alignment/>
    </xf>
    <xf numFmtId="10" fontId="11" fillId="2" borderId="5" xfId="21" applyNumberFormat="1" applyFont="1" applyFill="1" applyBorder="1" applyAlignment="1">
      <alignment/>
    </xf>
    <xf numFmtId="0" fontId="11" fillId="0" borderId="4" xfId="18" applyFont="1" applyFill="1" applyBorder="1">
      <alignment/>
      <protection/>
    </xf>
    <xf numFmtId="0" fontId="11" fillId="0" borderId="5" xfId="18" applyFont="1" applyBorder="1">
      <alignment/>
      <protection/>
    </xf>
    <xf numFmtId="0" fontId="11" fillId="0" borderId="6" xfId="0" applyFont="1" applyBorder="1" applyAlignment="1">
      <alignment wrapText="1"/>
    </xf>
    <xf numFmtId="4" fontId="11" fillId="0" borderId="5" xfId="18" applyNumberFormat="1" applyFont="1" applyFill="1" applyBorder="1" applyAlignment="1">
      <alignment horizontal="center" vertical="center"/>
      <protection/>
    </xf>
    <xf numFmtId="0" fontId="11" fillId="0" borderId="6" xfId="0" applyFont="1" applyBorder="1" applyAlignment="1">
      <alignment/>
    </xf>
    <xf numFmtId="0" fontId="8" fillId="2" borderId="6" xfId="0" applyFont="1" applyFill="1" applyBorder="1" applyAlignment="1">
      <alignment horizontal="left"/>
    </xf>
    <xf numFmtId="4" fontId="11" fillId="2" borderId="5" xfId="18" applyNumberFormat="1" applyFont="1" applyFill="1" applyBorder="1" applyAlignment="1">
      <alignment horizontal="center" vertical="center"/>
      <protection/>
    </xf>
    <xf numFmtId="4" fontId="8" fillId="2" borderId="5" xfId="23" applyNumberFormat="1" applyFont="1" applyFill="1" applyBorder="1" applyAlignment="1">
      <alignment horizontal="center" vertical="center"/>
    </xf>
    <xf numFmtId="0" fontId="5" fillId="0" borderId="0" xfId="18" applyFont="1" applyFill="1">
      <alignment/>
      <protection/>
    </xf>
    <xf numFmtId="0" fontId="11" fillId="0" borderId="8" xfId="18" applyFont="1" applyFill="1" applyBorder="1">
      <alignment/>
      <protection/>
    </xf>
    <xf numFmtId="0" fontId="11" fillId="0" borderId="9" xfId="18" applyFont="1" applyBorder="1">
      <alignment/>
      <protection/>
    </xf>
    <xf numFmtId="0" fontId="11" fillId="0" borderId="10" xfId="0" applyFont="1" applyFill="1" applyBorder="1" applyAlignment="1">
      <alignment horizontal="left"/>
    </xf>
    <xf numFmtId="4" fontId="11" fillId="0" borderId="9" xfId="18" applyNumberFormat="1" applyFont="1" applyFill="1" applyBorder="1" applyAlignment="1">
      <alignment horizontal="left" vertical="center"/>
      <protection/>
    </xf>
    <xf numFmtId="0" fontId="8" fillId="2" borderId="11" xfId="18" applyFont="1" applyFill="1" applyBorder="1">
      <alignment/>
      <protection/>
    </xf>
    <xf numFmtId="0" fontId="11" fillId="2" borderId="12" xfId="18" applyFont="1" applyFill="1" applyBorder="1">
      <alignment/>
      <protection/>
    </xf>
    <xf numFmtId="0" fontId="8" fillId="2" borderId="13" xfId="0" applyFont="1" applyFill="1" applyBorder="1" applyAlignment="1">
      <alignment/>
    </xf>
    <xf numFmtId="4" fontId="8" fillId="2" borderId="12" xfId="18" applyNumberFormat="1" applyFont="1" applyFill="1" applyBorder="1" applyAlignment="1">
      <alignment horizontal="center" vertical="center"/>
      <protection/>
    </xf>
    <xf numFmtId="0" fontId="8" fillId="0" borderId="0" xfId="18" applyFont="1" applyFill="1" applyBorder="1">
      <alignment/>
      <protection/>
    </xf>
    <xf numFmtId="0" fontId="11" fillId="0" borderId="0" xfId="18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8" fillId="0" borderId="0" xfId="18" applyNumberFormat="1" applyFont="1" applyFill="1" applyBorder="1" applyAlignment="1">
      <alignment horizontal="center" vertical="center"/>
      <protection/>
    </xf>
    <xf numFmtId="4" fontId="8" fillId="0" borderId="14" xfId="23" applyNumberFormat="1" applyFont="1" applyFill="1" applyBorder="1" applyAlignment="1">
      <alignment horizontal="center" vertical="center"/>
    </xf>
    <xf numFmtId="218" fontId="11" fillId="0" borderId="15" xfId="21" applyNumberFormat="1" applyFont="1" applyFill="1" applyBorder="1" applyAlignment="1">
      <alignment horizontal="center" vertical="center"/>
    </xf>
    <xf numFmtId="0" fontId="8" fillId="0" borderId="1" xfId="18" applyFont="1" applyFill="1" applyBorder="1">
      <alignment/>
      <protection/>
    </xf>
    <xf numFmtId="0" fontId="11" fillId="0" borderId="2" xfId="18" applyFont="1" applyFill="1" applyBorder="1">
      <alignment/>
      <protection/>
    </xf>
    <xf numFmtId="0" fontId="11" fillId="0" borderId="2" xfId="0" applyFont="1" applyFill="1" applyBorder="1" applyAlignment="1">
      <alignment/>
    </xf>
    <xf numFmtId="4" fontId="8" fillId="0" borderId="2" xfId="18" applyNumberFormat="1" applyFont="1" applyFill="1" applyBorder="1" applyAlignment="1">
      <alignment horizontal="center" vertical="center"/>
      <protection/>
    </xf>
    <xf numFmtId="4" fontId="8" fillId="0" borderId="2" xfId="23" applyNumberFormat="1" applyFont="1" applyFill="1" applyBorder="1" applyAlignment="1">
      <alignment horizontal="center" vertical="center"/>
    </xf>
    <xf numFmtId="218" fontId="11" fillId="0" borderId="2" xfId="21" applyNumberFormat="1" applyFont="1" applyFill="1" applyBorder="1" applyAlignment="1">
      <alignment horizontal="center" vertical="center"/>
    </xf>
    <xf numFmtId="0" fontId="11" fillId="0" borderId="16" xfId="18" applyFont="1" applyFill="1" applyBorder="1">
      <alignment/>
      <protection/>
    </xf>
    <xf numFmtId="0" fontId="11" fillId="0" borderId="17" xfId="18" applyFont="1" applyFill="1" applyBorder="1">
      <alignment/>
      <protection/>
    </xf>
    <xf numFmtId="0" fontId="8" fillId="0" borderId="17" xfId="0" applyFont="1" applyFill="1" applyBorder="1" applyAlignment="1">
      <alignment horizontal="left"/>
    </xf>
    <xf numFmtId="4" fontId="11" fillId="0" borderId="17" xfId="18" applyNumberFormat="1" applyFont="1" applyFill="1" applyBorder="1">
      <alignment/>
      <protection/>
    </xf>
    <xf numFmtId="218" fontId="11" fillId="0" borderId="17" xfId="0" applyNumberFormat="1" applyFont="1" applyFill="1" applyBorder="1" applyAlignment="1">
      <alignment/>
    </xf>
    <xf numFmtId="0" fontId="8" fillId="0" borderId="0" xfId="18" applyFont="1" applyBorder="1">
      <alignment/>
      <protection/>
    </xf>
    <xf numFmtId="0" fontId="11" fillId="0" borderId="0" xfId="18" applyFont="1" applyBorder="1">
      <alignment/>
      <protection/>
    </xf>
    <xf numFmtId="4" fontId="8" fillId="0" borderId="14" xfId="23" applyNumberFormat="1" applyFont="1" applyBorder="1" applyAlignment="1">
      <alignment horizontal="center" vertical="center"/>
    </xf>
    <xf numFmtId="218" fontId="8" fillId="0" borderId="15" xfId="23" applyNumberFormat="1" applyFont="1" applyFill="1" applyBorder="1" applyAlignment="1">
      <alignment horizontal="center" vertical="center"/>
    </xf>
    <xf numFmtId="0" fontId="12" fillId="0" borderId="0" xfId="18" applyFont="1" applyFill="1">
      <alignment/>
      <protection/>
    </xf>
    <xf numFmtId="0" fontId="12" fillId="0" borderId="0" xfId="18" applyFont="1">
      <alignment/>
      <protection/>
    </xf>
    <xf numFmtId="0" fontId="11" fillId="3" borderId="18" xfId="18" applyFont="1" applyFill="1" applyBorder="1">
      <alignment/>
      <protection/>
    </xf>
    <xf numFmtId="0" fontId="8" fillId="3" borderId="19" xfId="18" applyFont="1" applyFill="1" applyBorder="1">
      <alignment/>
      <protection/>
    </xf>
    <xf numFmtId="0" fontId="8" fillId="3" borderId="20" xfId="18" applyFont="1" applyFill="1" applyBorder="1" applyAlignment="1">
      <alignment horizontal="center"/>
      <protection/>
    </xf>
    <xf numFmtId="4" fontId="11" fillId="3" borderId="19" xfId="18" applyNumberFormat="1" applyFont="1" applyFill="1" applyBorder="1" applyAlignment="1">
      <alignment horizontal="center" vertical="center"/>
      <protection/>
    </xf>
    <xf numFmtId="4" fontId="11" fillId="3" borderId="21" xfId="18" applyNumberFormat="1" applyFont="1" applyFill="1" applyBorder="1" applyAlignment="1">
      <alignment horizontal="center" vertical="center"/>
      <protection/>
    </xf>
    <xf numFmtId="4" fontId="8" fillId="3" borderId="21" xfId="23" applyNumberFormat="1" applyFont="1" applyFill="1" applyBorder="1" applyAlignment="1">
      <alignment horizontal="center" vertical="center"/>
    </xf>
    <xf numFmtId="218" fontId="11" fillId="3" borderId="19" xfId="23" applyNumberFormat="1" applyFont="1" applyFill="1" applyBorder="1" applyAlignment="1">
      <alignment horizontal="center" vertical="center"/>
    </xf>
    <xf numFmtId="0" fontId="8" fillId="4" borderId="11" xfId="18" applyFont="1" applyFill="1" applyBorder="1" applyAlignment="1">
      <alignment horizontal="center"/>
      <protection/>
    </xf>
    <xf numFmtId="0" fontId="11" fillId="4" borderId="12" xfId="18" applyFont="1" applyFill="1" applyBorder="1">
      <alignment/>
      <protection/>
    </xf>
    <xf numFmtId="0" fontId="8" fillId="4" borderId="13" xfId="18" applyFont="1" applyFill="1" applyBorder="1" applyAlignment="1">
      <alignment horizontal="left" wrapText="1"/>
      <protection/>
    </xf>
    <xf numFmtId="4" fontId="8" fillId="4" borderId="12" xfId="18" applyNumberFormat="1" applyFont="1" applyFill="1" applyBorder="1" applyAlignment="1">
      <alignment horizontal="center" vertical="center"/>
      <protection/>
    </xf>
    <xf numFmtId="4" fontId="8" fillId="4" borderId="22" xfId="18" applyNumberFormat="1" applyFont="1" applyFill="1" applyBorder="1" applyAlignment="1">
      <alignment horizontal="center" vertical="center"/>
      <protection/>
    </xf>
    <xf numFmtId="4" fontId="8" fillId="4" borderId="22" xfId="23" applyNumberFormat="1" applyFont="1" applyFill="1" applyBorder="1" applyAlignment="1">
      <alignment horizontal="center" vertical="center"/>
    </xf>
    <xf numFmtId="218" fontId="8" fillId="4" borderId="23" xfId="21" applyNumberFormat="1" applyFont="1" applyFill="1" applyBorder="1" applyAlignment="1">
      <alignment horizontal="center" vertical="center"/>
    </xf>
    <xf numFmtId="4" fontId="8" fillId="0" borderId="0" xfId="23" applyNumberFormat="1" applyFont="1" applyFill="1" applyBorder="1" applyAlignment="1">
      <alignment horizontal="center" vertical="center"/>
    </xf>
    <xf numFmtId="49" fontId="11" fillId="0" borderId="24" xfId="18" applyNumberFormat="1" applyFont="1" applyFill="1" applyBorder="1" applyAlignment="1">
      <alignment horizontal="center" vertical="center" wrapText="1"/>
      <protection/>
    </xf>
    <xf numFmtId="4" fontId="11" fillId="0" borderId="24" xfId="18" applyNumberFormat="1" applyFont="1" applyFill="1" applyBorder="1" applyAlignment="1">
      <alignment horizontal="center" vertical="center"/>
      <protection/>
    </xf>
    <xf numFmtId="218" fontId="11" fillId="0" borderId="24" xfId="21" applyNumberFormat="1" applyFont="1" applyFill="1" applyBorder="1" applyAlignment="1">
      <alignment horizontal="center" vertical="center"/>
    </xf>
    <xf numFmtId="49" fontId="11" fillId="0" borderId="5" xfId="18" applyNumberFormat="1" applyFont="1" applyFill="1" applyBorder="1" applyAlignment="1">
      <alignment horizontal="center" vertical="center" wrapText="1"/>
      <protection/>
    </xf>
    <xf numFmtId="0" fontId="5" fillId="0" borderId="0" xfId="18" applyFont="1" applyAlignment="1">
      <alignment horizontal="center"/>
      <protection/>
    </xf>
    <xf numFmtId="0" fontId="11" fillId="0" borderId="5" xfId="18" applyFont="1" applyFill="1" applyBorder="1" applyAlignment="1">
      <alignment horizontal="left" wrapText="1"/>
      <protection/>
    </xf>
    <xf numFmtId="4" fontId="11" fillId="0" borderId="7" xfId="18" applyNumberFormat="1" applyFont="1" applyFill="1" applyBorder="1" applyAlignment="1">
      <alignment horizontal="center" vertical="center"/>
      <protection/>
    </xf>
    <xf numFmtId="218" fontId="11" fillId="0" borderId="5" xfId="21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vertical="center" wrapText="1"/>
    </xf>
    <xf numFmtId="4" fontId="11" fillId="0" borderId="5" xfId="18" applyNumberFormat="1" applyFont="1" applyFill="1" applyBorder="1" applyAlignment="1">
      <alignment horizontal="center" vertical="center" wrapText="1"/>
      <protection/>
    </xf>
    <xf numFmtId="0" fontId="11" fillId="0" borderId="7" xfId="18" applyNumberFormat="1" applyFont="1" applyFill="1" applyBorder="1" applyAlignment="1">
      <alignment horizontal="center" vertical="center"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11" fillId="0" borderId="7" xfId="18" applyNumberFormat="1" applyFont="1" applyFill="1" applyBorder="1" applyAlignment="1">
      <alignment horizontal="center" vertical="center"/>
      <protection/>
    </xf>
    <xf numFmtId="0" fontId="11" fillId="0" borderId="5" xfId="18" applyFont="1" applyFill="1" applyBorder="1" applyAlignment="1">
      <alignment wrapText="1"/>
      <protection/>
    </xf>
    <xf numFmtId="0" fontId="11" fillId="0" borderId="5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center"/>
    </xf>
    <xf numFmtId="0" fontId="6" fillId="0" borderId="7" xfId="0" applyNumberFormat="1" applyFont="1" applyFill="1" applyBorder="1" applyAlignment="1">
      <alignment horizontal="center" vertical="center"/>
    </xf>
    <xf numFmtId="218" fontId="8" fillId="0" borderId="5" xfId="21" applyNumberFormat="1" applyFont="1" applyFill="1" applyBorder="1" applyAlignment="1">
      <alignment horizontal="center" vertical="center"/>
    </xf>
    <xf numFmtId="49" fontId="11" fillId="0" borderId="0" xfId="18" applyNumberFormat="1" applyFont="1" applyAlignment="1">
      <alignment horizontal="center"/>
      <protection/>
    </xf>
    <xf numFmtId="0" fontId="11" fillId="0" borderId="5" xfId="0" applyFont="1" applyFill="1" applyBorder="1" applyAlignment="1">
      <alignment vertical="top" wrapText="1"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25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4" fontId="11" fillId="0" borderId="26" xfId="18" applyNumberFormat="1" applyFont="1" applyFill="1" applyBorder="1" applyAlignment="1">
      <alignment horizontal="center" vertical="center"/>
      <protection/>
    </xf>
    <xf numFmtId="0" fontId="8" fillId="4" borderId="11" xfId="18" applyFont="1" applyFill="1" applyBorder="1" applyAlignment="1">
      <alignment horizontal="center" vertical="center" wrapText="1"/>
      <protection/>
    </xf>
    <xf numFmtId="0" fontId="11" fillId="0" borderId="27" xfId="18" applyNumberFormat="1" applyFont="1" applyFill="1" applyBorder="1" applyAlignment="1">
      <alignment horizontal="center" vertical="center"/>
      <protection/>
    </xf>
    <xf numFmtId="49" fontId="11" fillId="0" borderId="5" xfId="18" applyNumberFormat="1" applyFont="1" applyBorder="1" applyAlignment="1">
      <alignment horizontal="center"/>
      <protection/>
    </xf>
    <xf numFmtId="49" fontId="11" fillId="0" borderId="9" xfId="18" applyNumberFormat="1" applyFont="1" applyBorder="1" applyAlignment="1">
      <alignment horizontal="center"/>
      <protection/>
    </xf>
    <xf numFmtId="0" fontId="11" fillId="0" borderId="25" xfId="18" applyNumberFormat="1" applyFont="1" applyFill="1" applyBorder="1" applyAlignment="1">
      <alignment horizontal="center" vertical="center"/>
      <protection/>
    </xf>
    <xf numFmtId="0" fontId="5" fillId="0" borderId="9" xfId="18" applyFont="1" applyBorder="1">
      <alignment/>
      <protection/>
    </xf>
    <xf numFmtId="0" fontId="11" fillId="0" borderId="25" xfId="18" applyNumberFormat="1" applyFont="1" applyBorder="1" applyAlignment="1">
      <alignment horizontal="center"/>
      <protection/>
    </xf>
    <xf numFmtId="218" fontId="11" fillId="0" borderId="9" xfId="21" applyNumberFormat="1" applyFont="1" applyFill="1" applyBorder="1" applyAlignment="1">
      <alignment horizontal="center" vertical="center"/>
    </xf>
    <xf numFmtId="0" fontId="8" fillId="4" borderId="13" xfId="18" applyFont="1" applyFill="1" applyBorder="1" applyAlignment="1">
      <alignment horizontal="left" vertical="top" wrapText="1"/>
      <protection/>
    </xf>
    <xf numFmtId="0" fontId="11" fillId="0" borderId="26" xfId="18" applyNumberFormat="1" applyFont="1" applyFill="1" applyBorder="1" applyAlignment="1">
      <alignment horizontal="center" vertical="center"/>
      <protection/>
    </xf>
    <xf numFmtId="4" fontId="8" fillId="4" borderId="28" xfId="18" applyNumberFormat="1" applyFont="1" applyFill="1" applyBorder="1" applyAlignment="1">
      <alignment horizontal="center" vertical="center"/>
      <protection/>
    </xf>
    <xf numFmtId="4" fontId="8" fillId="4" borderId="29" xfId="23" applyNumberFormat="1" applyFont="1" applyFill="1" applyBorder="1" applyAlignment="1">
      <alignment horizontal="center" vertical="center"/>
    </xf>
    <xf numFmtId="49" fontId="11" fillId="0" borderId="30" xfId="18" applyNumberFormat="1" applyFont="1" applyFill="1" applyBorder="1" applyAlignment="1">
      <alignment horizontal="center" vertical="center" wrapText="1"/>
      <protection/>
    </xf>
    <xf numFmtId="0" fontId="11" fillId="0" borderId="31" xfId="18" applyNumberFormat="1" applyFont="1" applyFill="1" applyBorder="1" applyAlignment="1">
      <alignment horizontal="center" vertical="center"/>
      <protection/>
    </xf>
    <xf numFmtId="0" fontId="11" fillId="0" borderId="0" xfId="18" applyNumberFormat="1" applyFont="1" applyFill="1" applyBorder="1" applyAlignment="1">
      <alignment horizontal="center" vertical="center"/>
      <protection/>
    </xf>
    <xf numFmtId="171" fontId="11" fillId="0" borderId="9" xfId="23" applyFont="1" applyFill="1" applyBorder="1" applyAlignment="1">
      <alignment horizontal="center" vertical="center"/>
    </xf>
    <xf numFmtId="0" fontId="11" fillId="0" borderId="25" xfId="23" applyNumberFormat="1" applyFont="1" applyFill="1" applyBorder="1" applyAlignment="1">
      <alignment horizontal="center" vertical="center"/>
    </xf>
    <xf numFmtId="16" fontId="8" fillId="3" borderId="11" xfId="18" applyNumberFormat="1" applyFont="1" applyFill="1" applyBorder="1" applyAlignment="1">
      <alignment horizontal="center"/>
      <protection/>
    </xf>
    <xf numFmtId="0" fontId="11" fillId="3" borderId="12" xfId="18" applyFont="1" applyFill="1" applyBorder="1">
      <alignment/>
      <protection/>
    </xf>
    <xf numFmtId="0" fontId="14" fillId="3" borderId="13" xfId="18" applyFont="1" applyFill="1" applyBorder="1" applyAlignment="1">
      <alignment horizontal="left" vertical="center" wrapText="1"/>
      <protection/>
    </xf>
    <xf numFmtId="4" fontId="8" fillId="3" borderId="12" xfId="18" applyNumberFormat="1" applyFont="1" applyFill="1" applyBorder="1" applyAlignment="1">
      <alignment horizontal="center" vertical="center"/>
      <protection/>
    </xf>
    <xf numFmtId="4" fontId="8" fillId="3" borderId="22" xfId="18" applyNumberFormat="1" applyFont="1" applyFill="1" applyBorder="1" applyAlignment="1">
      <alignment horizontal="center" vertical="center"/>
      <protection/>
    </xf>
    <xf numFmtId="4" fontId="8" fillId="3" borderId="22" xfId="23" applyNumberFormat="1" applyFont="1" applyFill="1" applyBorder="1" applyAlignment="1">
      <alignment horizontal="center" vertical="center"/>
    </xf>
    <xf numFmtId="218" fontId="8" fillId="3" borderId="23" xfId="21" applyNumberFormat="1" applyFont="1" applyFill="1" applyBorder="1" applyAlignment="1">
      <alignment horizontal="center" vertical="center"/>
    </xf>
    <xf numFmtId="49" fontId="11" fillId="0" borderId="0" xfId="18" applyNumberFormat="1" applyFont="1" applyFill="1" applyBorder="1" applyAlignment="1">
      <alignment horizontal="center" vertical="center" wrapText="1"/>
      <protection/>
    </xf>
    <xf numFmtId="0" fontId="11" fillId="0" borderId="0" xfId="18" applyFont="1">
      <alignment/>
      <protection/>
    </xf>
    <xf numFmtId="0" fontId="11" fillId="0" borderId="0" xfId="18" applyFont="1" applyBorder="1" applyAlignment="1">
      <alignment vertical="top" wrapText="1"/>
      <protection/>
    </xf>
    <xf numFmtId="171" fontId="11" fillId="0" borderId="0" xfId="23" applyFont="1" applyBorder="1" applyAlignment="1">
      <alignment horizontal="center" vertical="center"/>
    </xf>
    <xf numFmtId="207" fontId="13" fillId="0" borderId="0" xfId="23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207" fontId="8" fillId="0" borderId="0" xfId="0" applyNumberFormat="1" applyFont="1" applyFill="1" applyBorder="1" applyAlignment="1">
      <alignment horizontal="center" vertical="center" wrapText="1"/>
    </xf>
    <xf numFmtId="0" fontId="11" fillId="0" borderId="0" xfId="18" applyFont="1" applyAlignment="1">
      <alignment horizontal="center"/>
      <protection/>
    </xf>
    <xf numFmtId="220" fontId="8" fillId="0" borderId="32" xfId="0" applyNumberFormat="1" applyFont="1" applyFill="1" applyBorder="1" applyAlignment="1">
      <alignment horizontal="center"/>
    </xf>
    <xf numFmtId="0" fontId="5" fillId="0" borderId="33" xfId="18" applyFont="1" applyBorder="1">
      <alignment/>
      <protection/>
    </xf>
    <xf numFmtId="0" fontId="9" fillId="0" borderId="24" xfId="0" applyFont="1" applyFill="1" applyBorder="1" applyAlignment="1">
      <alignment horizontal="center" vertical="center" wrapText="1"/>
    </xf>
    <xf numFmtId="4" fontId="11" fillId="5" borderId="5" xfId="23" applyNumberFormat="1" applyFont="1" applyFill="1" applyBorder="1" applyAlignment="1">
      <alignment horizontal="center" vertical="center"/>
    </xf>
    <xf numFmtId="4" fontId="11" fillId="5" borderId="9" xfId="23" applyNumberFormat="1" applyFont="1" applyFill="1" applyBorder="1" applyAlignment="1">
      <alignment horizontal="center" vertical="center"/>
    </xf>
    <xf numFmtId="4" fontId="8" fillId="2" borderId="22" xfId="18" applyNumberFormat="1" applyFont="1" applyFill="1" applyBorder="1" applyAlignment="1">
      <alignment horizontal="center" vertical="center"/>
      <protection/>
    </xf>
    <xf numFmtId="4" fontId="8" fillId="2" borderId="23" xfId="23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11" fillId="0" borderId="34" xfId="21" applyNumberFormat="1" applyFont="1" applyBorder="1" applyAlignment="1">
      <alignment horizontal="center" vertical="center"/>
    </xf>
    <xf numFmtId="4" fontId="11" fillId="0" borderId="0" xfId="18" applyNumberFormat="1" applyFont="1" applyFill="1" applyBorder="1" applyAlignment="1">
      <alignment horizontal="center" vertical="center"/>
      <protection/>
    </xf>
    <xf numFmtId="4" fontId="8" fillId="3" borderId="35" xfId="18" applyNumberFormat="1" applyFont="1" applyFill="1" applyBorder="1" applyAlignment="1">
      <alignment horizontal="center" vertical="center"/>
      <protection/>
    </xf>
    <xf numFmtId="0" fontId="6" fillId="0" borderId="2" xfId="18" applyFont="1" applyBorder="1" applyAlignment="1">
      <alignment horizontal="center"/>
      <protection/>
    </xf>
    <xf numFmtId="0" fontId="11" fillId="0" borderId="24" xfId="18" applyNumberFormat="1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/>
    </xf>
    <xf numFmtId="4" fontId="11" fillId="0" borderId="27" xfId="18" applyNumberFormat="1" applyFont="1" applyFill="1" applyBorder="1" applyAlignment="1">
      <alignment horizontal="center" vertical="center"/>
      <protection/>
    </xf>
    <xf numFmtId="0" fontId="6" fillId="0" borderId="0" xfId="18" applyFont="1" applyAlignment="1">
      <alignment horizontal="center"/>
      <protection/>
    </xf>
    <xf numFmtId="0" fontId="11" fillId="0" borderId="5" xfId="18" applyNumberFormat="1" applyFont="1" applyBorder="1" applyAlignment="1">
      <alignment horizontal="center"/>
      <protection/>
    </xf>
    <xf numFmtId="0" fontId="6" fillId="0" borderId="5" xfId="18" applyFont="1" applyBorder="1" applyAlignment="1">
      <alignment horizontal="center"/>
      <protection/>
    </xf>
    <xf numFmtId="4" fontId="11" fillId="0" borderId="5" xfId="23" applyNumberFormat="1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left" vertical="top" wrapText="1"/>
    </xf>
    <xf numFmtId="4" fontId="11" fillId="0" borderId="5" xfId="0" applyNumberFormat="1" applyFont="1" applyFill="1" applyBorder="1" applyAlignment="1">
      <alignment horizontal="center" vertical="center" wrapText="1"/>
    </xf>
    <xf numFmtId="4" fontId="8" fillId="0" borderId="7" xfId="18" applyNumberFormat="1" applyFont="1" applyFill="1" applyBorder="1" applyAlignment="1">
      <alignment horizontal="center" vertical="center"/>
      <protection/>
    </xf>
    <xf numFmtId="0" fontId="6" fillId="4" borderId="12" xfId="18" applyFont="1" applyFill="1" applyBorder="1">
      <alignment/>
      <protection/>
    </xf>
    <xf numFmtId="0" fontId="6" fillId="0" borderId="24" xfId="18" applyFont="1" applyBorder="1" applyAlignment="1">
      <alignment horizontal="center"/>
      <protection/>
    </xf>
    <xf numFmtId="4" fontId="11" fillId="0" borderId="5" xfId="0" applyNumberFormat="1" applyFont="1" applyFill="1" applyBorder="1" applyAlignment="1">
      <alignment horizontal="center" vertical="center" wrapText="1"/>
    </xf>
    <xf numFmtId="4" fontId="11" fillId="0" borderId="7" xfId="18" applyNumberFormat="1" applyFont="1" applyFill="1" applyBorder="1" applyAlignment="1">
      <alignment vertical="center"/>
      <protection/>
    </xf>
    <xf numFmtId="0" fontId="6" fillId="0" borderId="9" xfId="18" applyFont="1" applyBorder="1" applyAlignment="1">
      <alignment horizontal="center"/>
      <protection/>
    </xf>
    <xf numFmtId="0" fontId="11" fillId="0" borderId="5" xfId="0" applyFont="1" applyFill="1" applyBorder="1" applyAlignment="1">
      <alignment horizontal="left" vertical="center" wrapText="1"/>
    </xf>
    <xf numFmtId="4" fontId="11" fillId="0" borderId="5" xfId="18" applyNumberFormat="1" applyFont="1" applyFill="1" applyBorder="1" applyAlignment="1">
      <alignment horizontal="center"/>
      <protection/>
    </xf>
    <xf numFmtId="220" fontId="11" fillId="0" borderId="5" xfId="18" applyNumberFormat="1" applyFont="1" applyBorder="1" applyAlignment="1">
      <alignment horizontal="center"/>
      <protection/>
    </xf>
    <xf numFmtId="0" fontId="8" fillId="4" borderId="36" xfId="18" applyFont="1" applyFill="1" applyBorder="1" applyAlignment="1">
      <alignment horizontal="center" vertical="center" wrapText="1"/>
      <protection/>
    </xf>
    <xf numFmtId="0" fontId="6" fillId="4" borderId="11" xfId="18" applyFont="1" applyFill="1" applyBorder="1">
      <alignment/>
      <protection/>
    </xf>
    <xf numFmtId="49" fontId="11" fillId="0" borderId="5" xfId="18" applyNumberFormat="1" applyFont="1" applyBorder="1" applyAlignment="1">
      <alignment horizontal="center" vertical="center" wrapText="1"/>
      <protection/>
    </xf>
    <xf numFmtId="0" fontId="6" fillId="0" borderId="24" xfId="18" applyFont="1" applyFill="1" applyBorder="1" applyAlignment="1">
      <alignment horizontal="center"/>
      <protection/>
    </xf>
    <xf numFmtId="4" fontId="8" fillId="0" borderId="24" xfId="18" applyNumberFormat="1" applyFont="1" applyFill="1" applyBorder="1" applyAlignment="1">
      <alignment horizontal="center" vertical="center"/>
      <protection/>
    </xf>
    <xf numFmtId="49" fontId="11" fillId="0" borderId="24" xfId="18" applyNumberFormat="1" applyFont="1" applyFill="1" applyBorder="1" applyAlignment="1">
      <alignment horizontal="center" vertical="center"/>
      <protection/>
    </xf>
    <xf numFmtId="4" fontId="8" fillId="0" borderId="24" xfId="23" applyNumberFormat="1" applyFont="1" applyFill="1" applyBorder="1" applyAlignment="1">
      <alignment horizontal="center" vertical="center"/>
    </xf>
    <xf numFmtId="0" fontId="6" fillId="0" borderId="15" xfId="18" applyFont="1" applyBorder="1" applyAlignment="1">
      <alignment horizontal="center"/>
      <protection/>
    </xf>
    <xf numFmtId="4" fontId="11" fillId="0" borderId="5" xfId="18" applyNumberFormat="1" applyFont="1" applyBorder="1" applyAlignment="1">
      <alignment horizontal="center"/>
      <protection/>
    </xf>
    <xf numFmtId="4" fontId="8" fillId="4" borderId="37" xfId="23" applyNumberFormat="1" applyFont="1" applyFill="1" applyBorder="1" applyAlignment="1">
      <alignment horizontal="center" vertical="center"/>
    </xf>
    <xf numFmtId="0" fontId="6" fillId="0" borderId="5" xfId="18" applyFont="1" applyBorder="1" applyAlignment="1">
      <alignment horizontal="center" wrapText="1"/>
      <protection/>
    </xf>
    <xf numFmtId="0" fontId="6" fillId="0" borderId="9" xfId="18" applyFont="1" applyBorder="1" applyAlignment="1">
      <alignment horizontal="center" wrapText="1"/>
      <protection/>
    </xf>
    <xf numFmtId="187" fontId="11" fillId="0" borderId="7" xfId="21" applyFont="1" applyBorder="1" applyAlignment="1">
      <alignment vertical="center"/>
    </xf>
    <xf numFmtId="218" fontId="11" fillId="0" borderId="5" xfId="21" applyNumberFormat="1" applyFont="1" applyBorder="1" applyAlignment="1">
      <alignment vertical="center"/>
    </xf>
    <xf numFmtId="187" fontId="11" fillId="0" borderId="5" xfId="21" applyFont="1" applyFill="1" applyBorder="1" applyAlignment="1">
      <alignment vertical="center" wrapText="1"/>
    </xf>
    <xf numFmtId="187" fontId="8" fillId="2" borderId="7" xfId="21" applyFont="1" applyFill="1" applyBorder="1" applyAlignment="1">
      <alignment vertical="center"/>
    </xf>
    <xf numFmtId="218" fontId="8" fillId="2" borderId="5" xfId="21" applyNumberFormat="1" applyFont="1" applyFill="1" applyBorder="1" applyAlignment="1">
      <alignment vertical="center"/>
    </xf>
    <xf numFmtId="187" fontId="11" fillId="0" borderId="25" xfId="21" applyFont="1" applyBorder="1" applyAlignment="1">
      <alignment vertical="center"/>
    </xf>
    <xf numFmtId="218" fontId="11" fillId="0" borderId="9" xfId="21" applyNumberFormat="1" applyFont="1" applyBorder="1" applyAlignment="1">
      <alignment vertical="center"/>
    </xf>
    <xf numFmtId="187" fontId="8" fillId="2" borderId="37" xfId="21" applyFont="1" applyFill="1" applyBorder="1" applyAlignment="1">
      <alignment vertical="center"/>
    </xf>
    <xf numFmtId="0" fontId="7" fillId="0" borderId="0" xfId="18" applyFont="1" applyAlignment="1">
      <alignment horizontal="center"/>
      <protection/>
    </xf>
    <xf numFmtId="4" fontId="11" fillId="0" borderId="9" xfId="18" applyNumberFormat="1" applyFont="1" applyFill="1" applyBorder="1" applyAlignment="1">
      <alignment horizontal="center" vertical="center"/>
      <protection/>
    </xf>
    <xf numFmtId="4" fontId="11" fillId="0" borderId="15" xfId="18" applyNumberFormat="1" applyFont="1" applyFill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</cellXfs>
  <cellStyles count="10">
    <cellStyle name="Normal" xfId="0"/>
    <cellStyle name="Hyperlink" xfId="15"/>
    <cellStyle name="Currency" xfId="16"/>
    <cellStyle name="Currency [0]" xfId="17"/>
    <cellStyle name="Обычный_дод 8 до бюджету 2012" xfId="18"/>
    <cellStyle name="Followed Hyperlink" xfId="19"/>
    <cellStyle name="Percent" xfId="20"/>
    <cellStyle name="Comma" xfId="21"/>
    <cellStyle name="Comma [0]" xfId="22"/>
    <cellStyle name="Финансовый_дод 8 до бюджету 2012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="75" zoomScaleNormal="75" zoomScaleSheetLayoutView="75" workbookViewId="0" topLeftCell="A47">
      <selection activeCell="G11" sqref="G11"/>
    </sheetView>
  </sheetViews>
  <sheetFormatPr defaultColWidth="9.140625" defaultRowHeight="12.75"/>
  <cols>
    <col min="1" max="1" width="7.140625" style="1" customWidth="1"/>
    <col min="2" max="2" width="14.8515625" style="1" hidden="1" customWidth="1"/>
    <col min="3" max="3" width="91.28125" style="1" customWidth="1"/>
    <col min="4" max="4" width="21.8515625" style="1" hidden="1" customWidth="1"/>
    <col min="5" max="5" width="12.28125" style="1" hidden="1" customWidth="1"/>
    <col min="6" max="6" width="21.00390625" style="79" customWidth="1"/>
    <col min="7" max="7" width="25.140625" style="1" customWidth="1"/>
    <col min="8" max="8" width="15.28125" style="1" customWidth="1"/>
    <col min="9" max="9" width="19.00390625" style="1" customWidth="1"/>
    <col min="10" max="16384" width="9.140625" style="1" customWidth="1"/>
  </cols>
  <sheetData>
    <row r="1" spans="6:7" ht="15.75">
      <c r="F1" s="2"/>
      <c r="G1" s="3"/>
    </row>
    <row r="2" spans="4:7" ht="15.75" customHeight="1">
      <c r="D2" s="4"/>
      <c r="E2" s="4"/>
      <c r="F2" s="5"/>
      <c r="G2" s="5"/>
    </row>
    <row r="3" spans="6:7" ht="15.75">
      <c r="F3" s="5"/>
      <c r="G3" s="5"/>
    </row>
    <row r="4" spans="1:8" ht="20.25">
      <c r="A4" s="184" t="s">
        <v>0</v>
      </c>
      <c r="B4" s="184"/>
      <c r="C4" s="184"/>
      <c r="D4" s="184"/>
      <c r="E4" s="184"/>
      <c r="F4" s="184"/>
      <c r="G4" s="184"/>
      <c r="H4" s="184"/>
    </row>
    <row r="5" spans="1:8" ht="40.5" customHeight="1">
      <c r="A5" s="187" t="s">
        <v>64</v>
      </c>
      <c r="B5" s="187"/>
      <c r="C5" s="187"/>
      <c r="D5" s="187"/>
      <c r="E5" s="187"/>
      <c r="F5" s="187"/>
      <c r="G5" s="187"/>
      <c r="H5" s="187"/>
    </row>
    <row r="6" spans="3:8" ht="19.5" thickBot="1">
      <c r="C6" s="6"/>
      <c r="F6" s="3"/>
      <c r="G6" s="7"/>
      <c r="H6" s="132" t="s">
        <v>94</v>
      </c>
    </row>
    <row r="7" spans="1:9" ht="136.5" customHeight="1">
      <c r="A7" s="8" t="s">
        <v>1</v>
      </c>
      <c r="B7" s="9" t="s">
        <v>2</v>
      </c>
      <c r="C7" s="10" t="s">
        <v>3</v>
      </c>
      <c r="D7" s="11" t="s">
        <v>4</v>
      </c>
      <c r="E7" s="11" t="s">
        <v>5</v>
      </c>
      <c r="F7" s="9" t="s">
        <v>6</v>
      </c>
      <c r="G7" s="12" t="s">
        <v>95</v>
      </c>
      <c r="H7" s="133" t="s">
        <v>7</v>
      </c>
      <c r="I7" s="13"/>
    </row>
    <row r="8" spans="1:8" ht="54" customHeight="1">
      <c r="A8" s="14"/>
      <c r="B8" s="15"/>
      <c r="C8" s="16" t="s">
        <v>8</v>
      </c>
      <c r="D8" s="15"/>
      <c r="E8" s="15"/>
      <c r="F8" s="17"/>
      <c r="G8" s="18"/>
      <c r="H8" s="19"/>
    </row>
    <row r="9" spans="1:8" ht="37.5">
      <c r="A9" s="20"/>
      <c r="B9" s="21"/>
      <c r="C9" s="22" t="s">
        <v>9</v>
      </c>
      <c r="D9" s="23"/>
      <c r="E9" s="23"/>
      <c r="F9" s="134">
        <v>50700</v>
      </c>
      <c r="G9" s="176">
        <v>8924.63</v>
      </c>
      <c r="H9" s="177">
        <f>SUM(G9/F9)</f>
        <v>0.1760282051282051</v>
      </c>
    </row>
    <row r="10" spans="1:9" ht="18.75" customHeight="1">
      <c r="A10" s="20"/>
      <c r="B10" s="21"/>
      <c r="C10" s="24" t="s">
        <v>10</v>
      </c>
      <c r="D10" s="23"/>
      <c r="E10" s="23"/>
      <c r="F10" s="134">
        <v>8700000</v>
      </c>
      <c r="G10" s="178">
        <v>2602893.75</v>
      </c>
      <c r="H10" s="177">
        <f>SUM(G10/F10)</f>
        <v>0.29918318965517243</v>
      </c>
      <c r="I10" s="7"/>
    </row>
    <row r="11" spans="1:8" s="28" customFormat="1" ht="19.5" thickBot="1">
      <c r="A11" s="14"/>
      <c r="B11" s="15"/>
      <c r="C11" s="25" t="s">
        <v>11</v>
      </c>
      <c r="D11" s="26"/>
      <c r="E11" s="26"/>
      <c r="F11" s="27">
        <f>SUM(F9:F10)</f>
        <v>8750700</v>
      </c>
      <c r="G11" s="179">
        <f>SUM(G9:G10)</f>
        <v>2611818.38</v>
      </c>
      <c r="H11" s="180">
        <f>SUM(G11/F11)</f>
        <v>0.29846965157073146</v>
      </c>
    </row>
    <row r="12" spans="1:9" ht="19.5" hidden="1" thickBot="1">
      <c r="A12" s="29"/>
      <c r="B12" s="30"/>
      <c r="C12" s="31" t="s">
        <v>65</v>
      </c>
      <c r="D12" s="32"/>
      <c r="E12" s="32"/>
      <c r="F12" s="135"/>
      <c r="G12" s="181"/>
      <c r="H12" s="182"/>
      <c r="I12" s="28"/>
    </row>
    <row r="13" spans="1:8" ht="19.5" thickBot="1">
      <c r="A13" s="33"/>
      <c r="B13" s="34"/>
      <c r="C13" s="35" t="s">
        <v>12</v>
      </c>
      <c r="D13" s="36"/>
      <c r="E13" s="136"/>
      <c r="F13" s="137">
        <f>F11+F12</f>
        <v>8750700</v>
      </c>
      <c r="G13" s="183">
        <f>SUM(G11)</f>
        <v>2611818.38</v>
      </c>
      <c r="H13" s="180">
        <f>SUM(G13/F13)</f>
        <v>0.29846965157073146</v>
      </c>
    </row>
    <row r="14" spans="1:8" ht="12.75" customHeight="1" hidden="1">
      <c r="A14" s="37"/>
      <c r="B14" s="38"/>
      <c r="C14" s="39"/>
      <c r="D14" s="40"/>
      <c r="E14" s="40"/>
      <c r="F14" s="41"/>
      <c r="G14" s="138"/>
      <c r="H14" s="42"/>
    </row>
    <row r="15" spans="1:8" ht="19.5" customHeight="1" hidden="1">
      <c r="A15" s="43"/>
      <c r="B15" s="44"/>
      <c r="C15" s="45" t="s">
        <v>13</v>
      </c>
      <c r="D15" s="46"/>
      <c r="E15" s="46"/>
      <c r="F15" s="47"/>
      <c r="G15" s="139"/>
      <c r="H15" s="48"/>
    </row>
    <row r="16" spans="1:8" s="28" customFormat="1" ht="19.5" customHeight="1" hidden="1" thickBot="1">
      <c r="A16" s="49"/>
      <c r="B16" s="50"/>
      <c r="C16" s="51" t="s">
        <v>14</v>
      </c>
      <c r="D16" s="50"/>
      <c r="E16" s="50"/>
      <c r="F16" s="52"/>
      <c r="G16" s="131"/>
      <c r="H16" s="53"/>
    </row>
    <row r="17" spans="1:9" s="59" customFormat="1" ht="19.5" hidden="1" thickBot="1">
      <c r="A17" s="54"/>
      <c r="B17" s="54"/>
      <c r="C17" s="55"/>
      <c r="D17" s="40"/>
      <c r="E17" s="40"/>
      <c r="F17" s="56"/>
      <c r="G17" s="140"/>
      <c r="H17" s="57"/>
      <c r="I17" s="58"/>
    </row>
    <row r="18" spans="1:9" s="59" customFormat="1" ht="19.5" thickBot="1">
      <c r="A18" s="60"/>
      <c r="B18" s="61"/>
      <c r="C18" s="62" t="s">
        <v>15</v>
      </c>
      <c r="D18" s="63"/>
      <c r="E18" s="64"/>
      <c r="F18" s="65"/>
      <c r="G18" s="141"/>
      <c r="H18" s="66"/>
      <c r="I18" s="58"/>
    </row>
    <row r="19" spans="1:9" ht="35.25" customHeight="1" thickBot="1">
      <c r="A19" s="67" t="s">
        <v>16</v>
      </c>
      <c r="B19" s="68"/>
      <c r="C19" s="69" t="s">
        <v>17</v>
      </c>
      <c r="D19" s="70"/>
      <c r="E19" s="71"/>
      <c r="F19" s="72">
        <f>SUM(F20:F34)</f>
        <v>4094375</v>
      </c>
      <c r="G19" s="72">
        <f>SUM(G20:G28)</f>
        <v>728222.1799999999</v>
      </c>
      <c r="H19" s="73">
        <f aca="true" t="shared" si="0" ref="H19:H41">SUM(G19/F19)</f>
        <v>0.17785917997252326</v>
      </c>
      <c r="I19" s="74"/>
    </row>
    <row r="20" spans="1:9" ht="37.5">
      <c r="A20" s="78" t="s">
        <v>18</v>
      </c>
      <c r="B20" s="142"/>
      <c r="C20" s="80" t="s">
        <v>19</v>
      </c>
      <c r="D20" s="76"/>
      <c r="E20" s="143">
        <v>2240</v>
      </c>
      <c r="F20" s="144">
        <f>50000</f>
        <v>50000</v>
      </c>
      <c r="G20" s="145">
        <f>4242+4260.18</f>
        <v>8502.18</v>
      </c>
      <c r="H20" s="77">
        <f t="shared" si="0"/>
        <v>0.17004360000000002</v>
      </c>
      <c r="I20" s="28"/>
    </row>
    <row r="21" spans="1:9" ht="59.25" customHeight="1">
      <c r="A21" s="78" t="s">
        <v>20</v>
      </c>
      <c r="B21" s="146"/>
      <c r="C21" s="80" t="s">
        <v>66</v>
      </c>
      <c r="D21" s="23"/>
      <c r="E21" s="147">
        <v>2240</v>
      </c>
      <c r="F21" s="144">
        <v>552375</v>
      </c>
      <c r="G21" s="81">
        <v>368250</v>
      </c>
      <c r="H21" s="82">
        <f t="shared" si="0"/>
        <v>0.6666666666666666</v>
      </c>
      <c r="I21" s="28"/>
    </row>
    <row r="22" spans="1:9" ht="75">
      <c r="A22" s="78" t="s">
        <v>21</v>
      </c>
      <c r="B22" s="148"/>
      <c r="C22" s="83" t="s">
        <v>67</v>
      </c>
      <c r="D22" s="84" t="s">
        <v>22</v>
      </c>
      <c r="E22" s="85">
        <v>2240</v>
      </c>
      <c r="F22" s="144">
        <v>2510000</v>
      </c>
      <c r="G22" s="81">
        <f>135300+93170+29700+65030</f>
        <v>323200</v>
      </c>
      <c r="H22" s="82">
        <f t="shared" si="0"/>
        <v>0.12876494023904383</v>
      </c>
      <c r="I22" s="28"/>
    </row>
    <row r="23" spans="1:9" ht="37.5">
      <c r="A23" s="78" t="s">
        <v>23</v>
      </c>
      <c r="B23" s="148"/>
      <c r="C23" s="89" t="s">
        <v>68</v>
      </c>
      <c r="D23" s="23"/>
      <c r="E23" s="87">
        <v>2240</v>
      </c>
      <c r="F23" s="144">
        <v>400000</v>
      </c>
      <c r="G23" s="81">
        <v>28270</v>
      </c>
      <c r="H23" s="82">
        <f t="shared" si="0"/>
        <v>0.070675</v>
      </c>
      <c r="I23" s="28"/>
    </row>
    <row r="24" spans="1:9" ht="18.75">
      <c r="A24" s="78" t="s">
        <v>24</v>
      </c>
      <c r="B24" s="148"/>
      <c r="C24" s="89" t="s">
        <v>25</v>
      </c>
      <c r="D24" s="23"/>
      <c r="E24" s="87">
        <v>2240</v>
      </c>
      <c r="F24" s="149">
        <v>282000</v>
      </c>
      <c r="G24" s="81"/>
      <c r="H24" s="82">
        <f t="shared" si="0"/>
        <v>0</v>
      </c>
      <c r="I24" s="28"/>
    </row>
    <row r="25" spans="1:9" ht="38.25" thickBot="1">
      <c r="A25" s="78" t="s">
        <v>26</v>
      </c>
      <c r="B25" s="148"/>
      <c r="C25" s="88" t="s">
        <v>27</v>
      </c>
      <c r="D25" s="23" t="s">
        <v>28</v>
      </c>
      <c r="E25" s="87">
        <v>2240</v>
      </c>
      <c r="F25" s="149">
        <v>300000</v>
      </c>
      <c r="G25" s="81"/>
      <c r="H25" s="82">
        <f t="shared" si="0"/>
        <v>0</v>
      </c>
      <c r="I25" s="28"/>
    </row>
    <row r="26" spans="1:9" ht="56.25" hidden="1">
      <c r="A26" s="78" t="s">
        <v>29</v>
      </c>
      <c r="B26" s="148"/>
      <c r="C26" s="150" t="s">
        <v>69</v>
      </c>
      <c r="D26" s="90"/>
      <c r="E26" s="91">
        <v>3122</v>
      </c>
      <c r="F26" s="151"/>
      <c r="G26" s="152"/>
      <c r="H26" s="82" t="e">
        <f t="shared" si="0"/>
        <v>#DIV/0!</v>
      </c>
      <c r="I26" s="28"/>
    </row>
    <row r="27" spans="1:9" ht="75" hidden="1">
      <c r="A27" s="78" t="s">
        <v>30</v>
      </c>
      <c r="B27" s="148"/>
      <c r="C27" s="150" t="s">
        <v>70</v>
      </c>
      <c r="D27" s="90"/>
      <c r="E27" s="91">
        <v>3122</v>
      </c>
      <c r="F27" s="151"/>
      <c r="G27" s="152"/>
      <c r="H27" s="82" t="e">
        <f t="shared" si="0"/>
        <v>#DIV/0!</v>
      </c>
      <c r="I27" s="28"/>
    </row>
    <row r="28" spans="1:9" ht="56.25" hidden="1">
      <c r="A28" s="78" t="s">
        <v>31</v>
      </c>
      <c r="B28" s="148"/>
      <c r="C28" s="153" t="s">
        <v>71</v>
      </c>
      <c r="D28" s="23"/>
      <c r="E28" s="91">
        <v>3122</v>
      </c>
      <c r="F28" s="151"/>
      <c r="G28" s="81"/>
      <c r="H28" s="82" t="e">
        <f t="shared" si="0"/>
        <v>#DIV/0!</v>
      </c>
      <c r="I28" s="28"/>
    </row>
    <row r="29" spans="1:9" ht="37.5" hidden="1">
      <c r="A29" s="78" t="s">
        <v>34</v>
      </c>
      <c r="B29" s="148"/>
      <c r="C29" s="86" t="s">
        <v>72</v>
      </c>
      <c r="D29" s="23"/>
      <c r="E29" s="91">
        <v>3132</v>
      </c>
      <c r="F29" s="154"/>
      <c r="G29" s="81"/>
      <c r="H29" s="82" t="e">
        <f t="shared" si="0"/>
        <v>#DIV/0!</v>
      </c>
      <c r="I29" s="28"/>
    </row>
    <row r="30" spans="1:9" ht="75" hidden="1">
      <c r="A30" s="78" t="s">
        <v>36</v>
      </c>
      <c r="B30" s="148"/>
      <c r="C30" s="86" t="s">
        <v>73</v>
      </c>
      <c r="D30" s="23" t="s">
        <v>32</v>
      </c>
      <c r="E30" s="91">
        <v>3122</v>
      </c>
      <c r="F30" s="154"/>
      <c r="G30" s="155"/>
      <c r="H30" s="82" t="e">
        <f t="shared" si="0"/>
        <v>#DIV/0!</v>
      </c>
      <c r="I30" s="28"/>
    </row>
    <row r="31" spans="1:9" ht="37.5" hidden="1">
      <c r="A31" s="78" t="s">
        <v>38</v>
      </c>
      <c r="B31" s="148"/>
      <c r="C31" s="86" t="s">
        <v>74</v>
      </c>
      <c r="D31" s="23" t="s">
        <v>33</v>
      </c>
      <c r="E31" s="91">
        <v>3122</v>
      </c>
      <c r="F31" s="154"/>
      <c r="G31" s="81"/>
      <c r="H31" s="82" t="e">
        <f t="shared" si="0"/>
        <v>#DIV/0!</v>
      </c>
      <c r="I31" s="28"/>
    </row>
    <row r="32" spans="1:9" ht="37.5" hidden="1">
      <c r="A32" s="78" t="s">
        <v>39</v>
      </c>
      <c r="B32" s="148"/>
      <c r="C32" s="86" t="s">
        <v>75</v>
      </c>
      <c r="D32" s="23" t="s">
        <v>35</v>
      </c>
      <c r="E32" s="91">
        <v>3122</v>
      </c>
      <c r="F32" s="154"/>
      <c r="G32" s="81"/>
      <c r="H32" s="82" t="e">
        <f t="shared" si="0"/>
        <v>#DIV/0!</v>
      </c>
      <c r="I32" s="28"/>
    </row>
    <row r="33" spans="1:9" ht="35.25" customHeight="1" hidden="1">
      <c r="A33" s="78" t="s">
        <v>40</v>
      </c>
      <c r="B33" s="148"/>
      <c r="C33" s="86" t="s">
        <v>76</v>
      </c>
      <c r="D33" s="185" t="s">
        <v>37</v>
      </c>
      <c r="E33" s="91">
        <v>3122</v>
      </c>
      <c r="F33" s="154"/>
      <c r="G33" s="81"/>
      <c r="H33" s="82" t="e">
        <f t="shared" si="0"/>
        <v>#DIV/0!</v>
      </c>
      <c r="I33" s="28"/>
    </row>
    <row r="34" spans="1:9" ht="57" hidden="1" thickBot="1">
      <c r="A34" s="78" t="s">
        <v>77</v>
      </c>
      <c r="B34" s="148"/>
      <c r="C34" s="86" t="s">
        <v>78</v>
      </c>
      <c r="D34" s="186"/>
      <c r="E34" s="91">
        <v>2240</v>
      </c>
      <c r="F34" s="154"/>
      <c r="G34" s="81"/>
      <c r="H34" s="82" t="e">
        <f t="shared" si="0"/>
        <v>#DIV/0!</v>
      </c>
      <c r="I34" s="28"/>
    </row>
    <row r="35" spans="1:9" ht="19.5" thickBot="1">
      <c r="A35" s="99" t="s">
        <v>41</v>
      </c>
      <c r="B35" s="156"/>
      <c r="C35" s="69" t="s">
        <v>42</v>
      </c>
      <c r="D35" s="70"/>
      <c r="E35" s="71"/>
      <c r="F35" s="72">
        <f>SUM(F36:F42)</f>
        <v>3243999.94</v>
      </c>
      <c r="G35" s="72">
        <f>SUM(G36:G43)</f>
        <v>457299.94</v>
      </c>
      <c r="H35" s="73">
        <f t="shared" si="0"/>
        <v>0.140967924925424</v>
      </c>
      <c r="I35" s="74"/>
    </row>
    <row r="36" spans="1:9" ht="43.5" customHeight="1">
      <c r="A36" s="75" t="s">
        <v>43</v>
      </c>
      <c r="B36" s="157"/>
      <c r="C36" s="94" t="s">
        <v>79</v>
      </c>
      <c r="D36" s="76"/>
      <c r="E36" s="100">
        <v>2210</v>
      </c>
      <c r="F36" s="158">
        <v>1664000</v>
      </c>
      <c r="G36" s="145">
        <v>424320</v>
      </c>
      <c r="H36" s="82">
        <f t="shared" si="0"/>
        <v>0.255</v>
      </c>
      <c r="I36" s="28"/>
    </row>
    <row r="37" spans="1:9" ht="25.5" customHeight="1">
      <c r="A37" s="78" t="s">
        <v>44</v>
      </c>
      <c r="B37" s="148"/>
      <c r="C37" s="94" t="s">
        <v>80</v>
      </c>
      <c r="D37" s="23"/>
      <c r="E37" s="87">
        <v>2210</v>
      </c>
      <c r="F37" s="158">
        <v>200000</v>
      </c>
      <c r="G37" s="81"/>
      <c r="H37" s="82">
        <f t="shared" si="0"/>
        <v>0</v>
      </c>
      <c r="I37" s="28"/>
    </row>
    <row r="38" spans="1:9" ht="37.5">
      <c r="A38" s="78" t="s">
        <v>45</v>
      </c>
      <c r="B38" s="148"/>
      <c r="C38" s="89" t="s">
        <v>81</v>
      </c>
      <c r="D38" s="23"/>
      <c r="E38" s="87">
        <v>2240</v>
      </c>
      <c r="F38" s="144">
        <v>99999.94</v>
      </c>
      <c r="G38" s="81">
        <v>9999.94</v>
      </c>
      <c r="H38" s="82">
        <f t="shared" si="0"/>
        <v>0.09999945999967601</v>
      </c>
      <c r="I38" s="28"/>
    </row>
    <row r="39" spans="1:9" ht="35.25" customHeight="1">
      <c r="A39" s="78" t="s">
        <v>46</v>
      </c>
      <c r="B39" s="148"/>
      <c r="C39" s="94" t="s">
        <v>82</v>
      </c>
      <c r="D39" s="23"/>
      <c r="E39" s="87">
        <v>3110</v>
      </c>
      <c r="F39" s="144">
        <v>600000</v>
      </c>
      <c r="G39" s="159"/>
      <c r="H39" s="82">
        <f t="shared" si="0"/>
        <v>0</v>
      </c>
      <c r="I39" s="28"/>
    </row>
    <row r="40" spans="1:9" ht="23.25" customHeight="1">
      <c r="A40" s="101" t="s">
        <v>47</v>
      </c>
      <c r="B40" s="148"/>
      <c r="C40" s="94" t="s">
        <v>48</v>
      </c>
      <c r="D40" s="23"/>
      <c r="E40" s="87">
        <v>2240</v>
      </c>
      <c r="F40" s="144">
        <v>600000</v>
      </c>
      <c r="G40" s="81">
        <v>22980</v>
      </c>
      <c r="H40" s="82">
        <f t="shared" si="0"/>
        <v>0.0383</v>
      </c>
      <c r="I40" s="28"/>
    </row>
    <row r="41" spans="1:9" ht="37.5">
      <c r="A41" s="102" t="s">
        <v>49</v>
      </c>
      <c r="B41" s="160"/>
      <c r="C41" s="161" t="s">
        <v>83</v>
      </c>
      <c r="D41" s="95"/>
      <c r="E41" s="103">
        <v>2240</v>
      </c>
      <c r="F41" s="162">
        <v>80000</v>
      </c>
      <c r="G41" s="96"/>
      <c r="H41" s="82">
        <f t="shared" si="0"/>
        <v>0</v>
      </c>
      <c r="I41" s="28"/>
    </row>
    <row r="42" spans="1:9" ht="18.75">
      <c r="A42" s="102" t="s">
        <v>84</v>
      </c>
      <c r="B42" s="160"/>
      <c r="C42" s="89"/>
      <c r="D42" s="95"/>
      <c r="E42" s="103"/>
      <c r="F42" s="163"/>
      <c r="G42" s="96"/>
      <c r="H42" s="82"/>
      <c r="I42" s="28"/>
    </row>
    <row r="43" spans="1:9" ht="2.25" customHeight="1" thickBot="1">
      <c r="A43" s="102"/>
      <c r="B43" s="160"/>
      <c r="C43" s="161" t="s">
        <v>83</v>
      </c>
      <c r="D43" s="104"/>
      <c r="E43" s="105"/>
      <c r="F43" s="163">
        <v>80</v>
      </c>
      <c r="G43" s="96"/>
      <c r="H43" s="106"/>
      <c r="I43" s="28"/>
    </row>
    <row r="44" spans="1:9" ht="36.75" customHeight="1" thickBot="1">
      <c r="A44" s="164" t="s">
        <v>50</v>
      </c>
      <c r="B44" s="165"/>
      <c r="C44" s="107" t="s">
        <v>51</v>
      </c>
      <c r="D44" s="70"/>
      <c r="E44" s="71"/>
      <c r="F44" s="72">
        <f>SUM(F45:F46)</f>
        <v>90000</v>
      </c>
      <c r="G44" s="72">
        <f>SUM(G46)</f>
        <v>0</v>
      </c>
      <c r="H44" s="73">
        <f aca="true" t="shared" si="1" ref="H44:H54">SUM(G44/F44)</f>
        <v>0</v>
      </c>
      <c r="I44" s="74"/>
    </row>
    <row r="45" spans="1:9" ht="43.5" customHeight="1">
      <c r="A45" s="166" t="s">
        <v>52</v>
      </c>
      <c r="B45" s="167"/>
      <c r="C45" s="88" t="s">
        <v>53</v>
      </c>
      <c r="D45" s="168"/>
      <c r="E45" s="169">
        <v>2240</v>
      </c>
      <c r="F45" s="144">
        <v>40000</v>
      </c>
      <c r="G45" s="170"/>
      <c r="H45" s="82">
        <f t="shared" si="1"/>
        <v>0</v>
      </c>
      <c r="I45" s="74"/>
    </row>
    <row r="46" spans="1:9" ht="24.75" customHeight="1" thickBot="1">
      <c r="A46" s="166" t="s">
        <v>85</v>
      </c>
      <c r="B46" s="171"/>
      <c r="C46" s="161" t="s">
        <v>86</v>
      </c>
      <c r="D46" s="97"/>
      <c r="E46" s="108">
        <v>2210</v>
      </c>
      <c r="F46" s="172">
        <v>50000</v>
      </c>
      <c r="G46" s="98"/>
      <c r="H46" s="82">
        <f t="shared" si="1"/>
        <v>0</v>
      </c>
      <c r="I46" s="28"/>
    </row>
    <row r="47" spans="1:9" ht="19.5" thickBot="1">
      <c r="A47" s="99" t="s">
        <v>54</v>
      </c>
      <c r="B47" s="156"/>
      <c r="C47" s="69" t="s">
        <v>55</v>
      </c>
      <c r="D47" s="71"/>
      <c r="E47" s="109"/>
      <c r="F47" s="110">
        <f>SUM(F48:F53)</f>
        <v>1322325.06</v>
      </c>
      <c r="G47" s="173">
        <f>SUM(G48:G53)</f>
        <v>16000</v>
      </c>
      <c r="H47" s="73">
        <f t="shared" si="1"/>
        <v>0.012099899248676419</v>
      </c>
      <c r="I47" s="74"/>
    </row>
    <row r="48" spans="1:9" ht="37.5">
      <c r="A48" s="111" t="s">
        <v>56</v>
      </c>
      <c r="B48" s="157"/>
      <c r="C48" s="161" t="s">
        <v>87</v>
      </c>
      <c r="D48" s="76"/>
      <c r="E48" s="112">
        <v>2210</v>
      </c>
      <c r="F48" s="158">
        <v>106000</v>
      </c>
      <c r="G48" s="145">
        <v>16000</v>
      </c>
      <c r="H48" s="82">
        <f t="shared" si="1"/>
        <v>0.1509433962264151</v>
      </c>
      <c r="I48" s="28"/>
    </row>
    <row r="49" spans="1:9" ht="40.5" customHeight="1">
      <c r="A49" s="101" t="s">
        <v>57</v>
      </c>
      <c r="B49" s="174"/>
      <c r="C49" s="161" t="s">
        <v>88</v>
      </c>
      <c r="D49" s="21"/>
      <c r="E49" s="112">
        <v>2240</v>
      </c>
      <c r="F49" s="158">
        <v>672145.06</v>
      </c>
      <c r="G49" s="81"/>
      <c r="H49" s="92">
        <f t="shared" si="1"/>
        <v>0</v>
      </c>
      <c r="I49" s="28"/>
    </row>
    <row r="50" spans="1:9" ht="40.5" customHeight="1">
      <c r="A50" s="102" t="s">
        <v>58</v>
      </c>
      <c r="B50" s="175"/>
      <c r="C50" s="161" t="s">
        <v>89</v>
      </c>
      <c r="D50" s="30"/>
      <c r="E50" s="113">
        <v>2240</v>
      </c>
      <c r="F50" s="158">
        <v>94180</v>
      </c>
      <c r="G50" s="96"/>
      <c r="H50" s="82">
        <f t="shared" si="1"/>
        <v>0</v>
      </c>
      <c r="I50" s="28"/>
    </row>
    <row r="51" spans="1:9" ht="39" customHeight="1">
      <c r="A51" s="102" t="s">
        <v>59</v>
      </c>
      <c r="B51" s="175"/>
      <c r="C51" s="161" t="s">
        <v>90</v>
      </c>
      <c r="D51" s="30"/>
      <c r="E51" s="105">
        <v>2240</v>
      </c>
      <c r="F51" s="158">
        <v>100000</v>
      </c>
      <c r="G51" s="96"/>
      <c r="H51" s="92">
        <f t="shared" si="1"/>
        <v>0</v>
      </c>
      <c r="I51" s="28"/>
    </row>
    <row r="52" spans="1:9" ht="40.5" customHeight="1" thickBot="1">
      <c r="A52" s="78" t="s">
        <v>60</v>
      </c>
      <c r="B52" s="175"/>
      <c r="C52" s="161" t="s">
        <v>91</v>
      </c>
      <c r="D52" s="30"/>
      <c r="E52" s="105">
        <v>3210</v>
      </c>
      <c r="F52" s="158">
        <v>350000</v>
      </c>
      <c r="G52" s="96"/>
      <c r="H52" s="82">
        <f t="shared" si="1"/>
        <v>0</v>
      </c>
      <c r="I52" s="28"/>
    </row>
    <row r="53" spans="1:9" ht="38.25" hidden="1" thickBot="1">
      <c r="A53" s="93" t="s">
        <v>92</v>
      </c>
      <c r="B53" s="160"/>
      <c r="C53" s="86" t="s">
        <v>93</v>
      </c>
      <c r="D53" s="114"/>
      <c r="E53" s="115">
        <v>3142</v>
      </c>
      <c r="F53" s="154"/>
      <c r="G53" s="96"/>
      <c r="H53" s="82" t="e">
        <f t="shared" si="1"/>
        <v>#DIV/0!</v>
      </c>
      <c r="I53" s="28"/>
    </row>
    <row r="54" spans="1:9" ht="19.5" thickBot="1">
      <c r="A54" s="116"/>
      <c r="B54" s="117"/>
      <c r="C54" s="118" t="s">
        <v>61</v>
      </c>
      <c r="D54" s="119"/>
      <c r="E54" s="120"/>
      <c r="F54" s="121">
        <f>SUM(F19+F35+F44+F47)</f>
        <v>8750700</v>
      </c>
      <c r="G54" s="121">
        <f>SUM(G44+G47+G35+G19)</f>
        <v>1201522.1199999999</v>
      </c>
      <c r="H54" s="122">
        <f t="shared" si="1"/>
        <v>0.13730582924794588</v>
      </c>
      <c r="I54" s="28"/>
    </row>
    <row r="55" spans="1:9" ht="18.75">
      <c r="A55" s="123"/>
      <c r="B55" s="124"/>
      <c r="C55" s="125"/>
      <c r="D55" s="126"/>
      <c r="E55" s="126"/>
      <c r="F55" s="127"/>
      <c r="G55" s="124"/>
      <c r="H55" s="55"/>
      <c r="I55" s="28"/>
    </row>
    <row r="56" spans="1:9" ht="18.75">
      <c r="A56" s="128" t="s">
        <v>62</v>
      </c>
      <c r="B56" s="128"/>
      <c r="C56" s="128"/>
      <c r="D56" s="55"/>
      <c r="E56" s="55"/>
      <c r="F56" s="129"/>
      <c r="G56" s="55"/>
      <c r="H56" s="55"/>
      <c r="I56" s="28"/>
    </row>
    <row r="57" spans="1:9" ht="18.75">
      <c r="A57" s="128" t="s">
        <v>63</v>
      </c>
      <c r="B57" s="128"/>
      <c r="C57" s="128"/>
      <c r="D57" s="124"/>
      <c r="E57" s="124"/>
      <c r="F57" s="130"/>
      <c r="G57" s="124"/>
      <c r="H57" s="55"/>
      <c r="I57" s="28"/>
    </row>
    <row r="58" ht="12.75">
      <c r="I58" s="28"/>
    </row>
  </sheetData>
  <mergeCells count="3">
    <mergeCell ref="A4:H4"/>
    <mergeCell ref="D33:D34"/>
    <mergeCell ref="A5:H5"/>
  </mergeCells>
  <printOptions/>
  <pageMargins left="0.35" right="0.29" top="0.36" bottom="0.47" header="0.34" footer="0.5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fmg2</dc:creator>
  <cp:keywords/>
  <dc:description/>
  <cp:lastModifiedBy>sozzah2</cp:lastModifiedBy>
  <cp:lastPrinted>2014-03-17T13:11:18Z</cp:lastPrinted>
  <dcterms:created xsi:type="dcterms:W3CDTF">2013-11-11T09:09:31Z</dcterms:created>
  <dcterms:modified xsi:type="dcterms:W3CDTF">2014-03-17T13:19:05Z</dcterms:modified>
  <cp:category/>
  <cp:version/>
  <cp:contentType/>
  <cp:contentStatus/>
</cp:coreProperties>
</file>